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filterPrivacy="1" defaultThemeVersion="124226"/>
  <bookViews>
    <workbookView xWindow="0" yWindow="0" windowWidth="15345" windowHeight="4035"/>
  </bookViews>
  <sheets>
    <sheet name=" Calibration of MRX1205 - ISI " sheetId="5" r:id="rId1"/>
  </sheets>
  <definedNames>
    <definedName name="_xlnm.Print_Area" localSheetId="0">' Calibration of MRX1205 - ISI '!$B$2:$M$40</definedName>
  </definedNames>
  <calcPr calcId="171027"/>
</workbook>
</file>

<file path=xl/calcChain.xml><?xml version="1.0" encoding="utf-8"?>
<calcChain xmlns="http://schemas.openxmlformats.org/spreadsheetml/2006/main">
  <c r="J14" i="5" l="1"/>
  <c r="J13" i="5"/>
  <c r="J12" i="5"/>
  <c r="J11" i="5"/>
  <c r="J10" i="5"/>
  <c r="J9" i="5"/>
  <c r="G14" i="5"/>
  <c r="I14" i="5" s="1"/>
  <c r="G13" i="5"/>
  <c r="I13" i="5" s="1"/>
  <c r="G12" i="5"/>
  <c r="I12" i="5" s="1"/>
  <c r="G11" i="5"/>
  <c r="I11" i="5" s="1"/>
  <c r="G10" i="5"/>
  <c r="I10" i="5" s="1"/>
  <c r="G9" i="5"/>
  <c r="I9" i="5" s="1"/>
  <c r="D18" i="5" l="1"/>
  <c r="D17" i="5"/>
</calcChain>
</file>

<file path=xl/sharedStrings.xml><?xml version="1.0" encoding="utf-8"?>
<sst xmlns="http://schemas.openxmlformats.org/spreadsheetml/2006/main" count="17" uniqueCount="17">
  <si>
    <t>INR</t>
  </si>
  <si>
    <t>Log INR</t>
  </si>
  <si>
    <t>ISI:</t>
  </si>
  <si>
    <t>MNPT:</t>
  </si>
  <si>
    <t>RESULTS</t>
  </si>
  <si>
    <t>Calibrator Level</t>
  </si>
  <si>
    <t>PT replicate no 1 (s)</t>
  </si>
  <si>
    <t>PT replicate no 2 (s)</t>
  </si>
  <si>
    <t>Log Mv results</t>
  </si>
  <si>
    <t>Mean value PT (s)</t>
  </si>
  <si>
    <t xml:space="preserve"> </t>
  </si>
  <si>
    <t xml:space="preserve">Form for calibration of PT INR using </t>
  </si>
  <si>
    <t xml:space="preserve">MRX943 PT Quick reagent and MRX1205 PT 6-Level calibrator </t>
  </si>
  <si>
    <t>PT Quick MRX943, Lot No:</t>
  </si>
  <si>
    <t>Expiration date:</t>
  </si>
  <si>
    <t>Calibrator Lot No</t>
  </si>
  <si>
    <t>Revision: 2017 04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</si>
</sst>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2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0" xfId="0" applyProtection="1"/>
    <xf numFmtId="0" fontId="0" fillId="0" borderId="0" xfId="0" applyBorder="1" applyProtection="1"/>
    <xf numFmtId="0" fontId="1" fillId="4" borderId="2" xfId="0" applyFont="1" applyFill="1" applyBorder="1" applyProtection="1"/>
    <xf numFmtId="0" fontId="1" fillId="4" borderId="3" xfId="0" applyFont="1" applyFill="1" applyBorder="1" applyAlignment="1" applyProtection="1">
      <alignment horizontal="center"/>
    </xf>
    <xf numFmtId="2" fontId="0" fillId="4" borderId="0" xfId="0" applyNumberFormat="1" applyFill="1" applyBorder="1" applyProtection="1"/>
    <xf numFmtId="2" fontId="0" fillId="4" borderId="5" xfId="0" applyNumberFormat="1" applyFill="1" applyBorder="1" applyProtection="1"/>
    <xf numFmtId="2" fontId="0" fillId="4" borderId="7" xfId="0" applyNumberFormat="1" applyFill="1" applyBorder="1" applyProtection="1"/>
    <xf numFmtId="2" fontId="0" fillId="4" borderId="8" xfId="0" applyNumberFormat="1" applyFill="1" applyBorder="1" applyProtection="1"/>
    <xf numFmtId="0" fontId="1" fillId="4" borderId="1" xfId="0" applyFont="1" applyFill="1" applyBorder="1" applyProtection="1"/>
    <xf numFmtId="0" fontId="0" fillId="4" borderId="4" xfId="0" applyFill="1" applyBorder="1" applyProtection="1"/>
    <xf numFmtId="0" fontId="0" fillId="4" borderId="6" xfId="0" applyFill="1" applyBorder="1" applyProtection="1"/>
    <xf numFmtId="0" fontId="0" fillId="4" borderId="12" xfId="0" applyFill="1" applyBorder="1" applyProtection="1"/>
    <xf numFmtId="0" fontId="0" fillId="4" borderId="0" xfId="0" applyFill="1" applyBorder="1" applyProtection="1"/>
    <xf numFmtId="0" fontId="0" fillId="4" borderId="13" xfId="0" applyFill="1" applyBorder="1" applyProtection="1"/>
    <xf numFmtId="0" fontId="1" fillId="4" borderId="0" xfId="0" applyFont="1" applyFill="1" applyBorder="1" applyAlignment="1" applyProtection="1">
      <alignment horizontal="right"/>
    </xf>
    <xf numFmtId="0" fontId="2" fillId="4" borderId="0" xfId="0" applyFont="1" applyFill="1" applyBorder="1" applyAlignment="1" applyProtection="1">
      <alignment horizontal="left" vertical="center"/>
    </xf>
    <xf numFmtId="0" fontId="0" fillId="4" borderId="14" xfId="0" applyFill="1" applyBorder="1" applyProtection="1"/>
    <xf numFmtId="0" fontId="0" fillId="4" borderId="15" xfId="0" applyFill="1" applyBorder="1" applyProtection="1"/>
    <xf numFmtId="0" fontId="0" fillId="4" borderId="16" xfId="0" applyFill="1" applyBorder="1" applyProtection="1"/>
    <xf numFmtId="0" fontId="0" fillId="0" borderId="0" xfId="0" applyBorder="1" applyProtection="1"/>
    <xf numFmtId="2" fontId="0" fillId="4" borderId="0" xfId="0" applyNumberFormat="1" applyFont="1" applyFill="1" applyBorder="1" applyAlignment="1" applyProtection="1">
      <alignment horizontal="right" vertical="center"/>
    </xf>
    <xf numFmtId="2" fontId="0" fillId="4" borderId="7" xfId="0" applyNumberFormat="1" applyFont="1" applyFill="1" applyBorder="1" applyAlignment="1" applyProtection="1">
      <alignment horizontal="right" vertical="center"/>
    </xf>
    <xf numFmtId="0" fontId="1" fillId="5" borderId="1" xfId="0" applyFont="1" applyFill="1" applyBorder="1" applyProtection="1"/>
    <xf numFmtId="0" fontId="0" fillId="5" borderId="4" xfId="0" applyFill="1" applyBorder="1" applyProtection="1"/>
    <xf numFmtId="2" fontId="0" fillId="5" borderId="5" xfId="0" applyNumberFormat="1" applyFill="1" applyBorder="1" applyProtection="1"/>
    <xf numFmtId="0" fontId="0" fillId="5" borderId="6" xfId="0" applyFill="1" applyBorder="1" applyProtection="1"/>
    <xf numFmtId="2" fontId="0" fillId="5" borderId="8" xfId="0" applyNumberFormat="1" applyFill="1" applyBorder="1" applyProtection="1"/>
    <xf numFmtId="0" fontId="1" fillId="5" borderId="2" xfId="0" applyFont="1" applyFill="1" applyBorder="1" applyProtection="1"/>
    <xf numFmtId="0" fontId="1" fillId="0" borderId="2" xfId="0" applyFont="1" applyFill="1" applyBorder="1" applyProtection="1"/>
    <xf numFmtId="0" fontId="1" fillId="0" borderId="2" xfId="0" applyFont="1" applyFill="1" applyBorder="1" applyAlignment="1" applyProtection="1">
      <alignment horizontal="center"/>
    </xf>
    <xf numFmtId="0" fontId="0" fillId="0" borderId="4" xfId="0" applyFill="1" applyBorder="1" applyProtection="1"/>
    <xf numFmtId="0" fontId="0" fillId="3" borderId="0" xfId="0" applyFill="1" applyProtection="1"/>
    <xf numFmtId="0" fontId="0" fillId="2" borderId="0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3" borderId="9" xfId="0" applyFill="1" applyBorder="1" applyProtection="1"/>
    <xf numFmtId="0" fontId="0" fillId="3" borderId="10" xfId="0" applyFill="1" applyBorder="1" applyProtection="1"/>
    <xf numFmtId="0" fontId="0" fillId="3" borderId="11" xfId="0" applyFill="1" applyBorder="1" applyProtection="1"/>
    <xf numFmtId="0" fontId="0" fillId="3" borderId="17" xfId="0" applyFill="1" applyBorder="1" applyProtection="1"/>
    <xf numFmtId="0" fontId="0" fillId="3" borderId="18" xfId="0" applyFill="1" applyBorder="1" applyProtection="1"/>
    <xf numFmtId="0" fontId="0" fillId="3" borderId="19" xfId="0" applyFill="1" applyBorder="1" applyProtection="1"/>
    <xf numFmtId="0" fontId="0" fillId="3" borderId="12" xfId="0" applyFill="1" applyBorder="1" applyProtection="1"/>
    <xf numFmtId="0" fontId="0" fillId="3" borderId="0" xfId="0" applyFill="1" applyBorder="1" applyProtection="1"/>
    <xf numFmtId="0" fontId="0" fillId="3" borderId="13" xfId="0" applyFill="1" applyBorder="1" applyProtection="1"/>
    <xf numFmtId="0" fontId="3" fillId="3" borderId="9" xfId="0" applyFont="1" applyFill="1" applyBorder="1" applyProtection="1"/>
    <xf numFmtId="0" fontId="3" fillId="3" borderId="10" xfId="0" applyFont="1" applyFill="1" applyBorder="1" applyProtection="1"/>
    <xf numFmtId="0" fontId="3" fillId="3" borderId="11" xfId="0" applyFont="1" applyFill="1" applyBorder="1" applyProtection="1"/>
    <xf numFmtId="0" fontId="3" fillId="3" borderId="12" xfId="0" applyFont="1" applyFill="1" applyBorder="1" applyProtection="1"/>
    <xf numFmtId="0" fontId="3" fillId="3" borderId="0" xfId="0" applyFont="1" applyFill="1" applyBorder="1" applyProtection="1"/>
    <xf numFmtId="0" fontId="3" fillId="3" borderId="13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Calibration of MRX943 - ISI/MNPT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Kalibrering av PT Quick reagens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2807421594823168"/>
                  <c:y val="0.1940853747448235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</c:trendlineLbl>
          </c:trendline>
          <c:xVal>
            <c:numRef>
              <c:f>' Calibration of MRX1205 - ISI '!$J$9:$J$14</c:f>
              <c:numCache>
                <c:formatCode>0.00</c:formatCode>
                <c:ptCount val="6"/>
                <c:pt idx="0">
                  <c:v>0</c:v>
                </c:pt>
                <c:pt idx="1">
                  <c:v>0.11394335230683679</c:v>
                </c:pt>
                <c:pt idx="2">
                  <c:v>0.34242268082220628</c:v>
                </c:pt>
                <c:pt idx="3">
                  <c:v>0.3979400086720376</c:v>
                </c:pt>
                <c:pt idx="4">
                  <c:v>0.62324929039790045</c:v>
                </c:pt>
                <c:pt idx="5">
                  <c:v>0.71600334363479923</c:v>
                </c:pt>
              </c:numCache>
            </c:numRef>
          </c:xVal>
          <c:yVal>
            <c:numRef>
              <c:f>' Calibration of MRX1205 - ISI '!$I$9:$I$14</c:f>
              <c:numCache>
                <c:formatCode>0.00</c:formatCode>
                <c:ptCount val="6"/>
                <c:pt idx="0">
                  <c:v>1.1335389083702174</c:v>
                </c:pt>
                <c:pt idx="1">
                  <c:v>1.2227164711475833</c:v>
                </c:pt>
                <c:pt idx="2">
                  <c:v>1.4756711883244296</c:v>
                </c:pt>
                <c:pt idx="3">
                  <c:v>1.5453071164658241</c:v>
                </c:pt>
                <c:pt idx="4">
                  <c:v>1.7777891874348675</c:v>
                </c:pt>
                <c:pt idx="5">
                  <c:v>1.8654001181793014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04-4AFB-890F-468FB1464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184592"/>
        <c:axId val="456184984"/>
      </c:scatterChart>
      <c:valAx>
        <c:axId val="456184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log INR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6184984"/>
        <c:crosses val="autoZero"/>
        <c:crossBetween val="midCat"/>
      </c:valAx>
      <c:valAx>
        <c:axId val="456184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log mean value PT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6184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1016455</xdr:colOff>
      <xdr:row>19</xdr:row>
      <xdr:rowOff>23772</xdr:rowOff>
    </xdr:from>
    <xdr:to>
      <xdr:col>9</xdr:col>
      <xdr:colOff>680357</xdr:colOff>
      <xdr:row>36</xdr:row>
      <xdr:rowOff>136071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595593</xdr:colOff>
      <xdr:row>1</xdr:row>
      <xdr:rowOff>61071</xdr:rowOff>
    </xdr:from>
    <xdr:to>
      <xdr:col>2</xdr:col>
      <xdr:colOff>1411388</xdr:colOff>
      <xdr:row>2</xdr:row>
      <xdr:rowOff>227665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7418"/>
        <a:stretch/>
      </xdr:blipFill>
      <xdr:spPr bwMode="auto">
        <a:xfrm>
          <a:off x="797299" y="935130"/>
          <a:ext cx="1925177" cy="41312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10</xdr:col>
      <xdr:colOff>381000</xdr:colOff>
      <xdr:row>6</xdr:row>
      <xdr:rowOff>156881</xdr:rowOff>
    </xdr:from>
    <xdr:to>
      <xdr:col>12</xdr:col>
      <xdr:colOff>994923</xdr:colOff>
      <xdr:row>37</xdr:row>
      <xdr:rowOff>149678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6CC32753-CD28-484A-AD0A-D81192D4A77D}"/>
            </a:ext>
          </a:extLst>
        </xdr:cNvPr>
        <xdr:cNvSpPr txBox="1"/>
      </xdr:nvSpPr>
      <xdr:spPr>
        <a:xfrm>
          <a:off x="8191500" y="1517595"/>
          <a:ext cx="3117637" cy="5898297"/>
        </a:xfrm>
        <a:prstGeom prst="rect">
          <a:avLst/>
        </a:prstGeom>
        <a:solidFill>
          <a:sysClr val="window" lastClr="FFFFFF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400" b="1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 &amp; notes</a:t>
          </a:r>
        </a:p>
        <a:p>
          <a:endParaRPr lang="sv-SE" sz="1100" b="1" i="1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Only YELLOW  fields are editable.</a:t>
          </a:r>
        </a:p>
        <a:p>
          <a:endParaRPr lang="sv-SE" sz="1100" b="1" i="1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Instructions:</a:t>
          </a:r>
        </a:p>
        <a:p>
          <a:r>
            <a:rPr lang="sv-SE" sz="11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Determine PT clotting time in duplicates for all levels and insert results in seconds in columns </a:t>
          </a:r>
          <a:r>
            <a:rPr lang="sv-SE" sz="1100" b="1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PT replicate 1 </a:t>
          </a:r>
          <a:r>
            <a:rPr lang="sv-SE" sz="11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</a:t>
          </a:r>
          <a:r>
            <a:rPr lang="sv-SE" sz="1100" b="1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PT replicate 2. In case a level is not determined, state value as blank (NOT 0)</a:t>
          </a:r>
          <a:br>
            <a:rPr lang="sv-SE" sz="1100" b="1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sv-SE" sz="1100" b="1" i="1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Insert INR values stated on the vial label for each level in the column </a:t>
          </a:r>
          <a:r>
            <a:rPr lang="sv-SE" sz="1100" b="1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INR.</a:t>
          </a:r>
        </a:p>
        <a:p>
          <a:endParaRPr lang="sv-SE" sz="1100" b="0" i="1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</a:t>
          </a:r>
          <a:r>
            <a:rPr lang="sv-SE" sz="11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RESULTS</a:t>
          </a:r>
          <a:r>
            <a:rPr lang="sv-SE" sz="11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field </a:t>
          </a:r>
          <a:r>
            <a:rPr lang="sv-SE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ISI and MNPT are automatically calculated.</a:t>
          </a:r>
        </a:p>
        <a:p>
          <a:endParaRPr lang="sv-SE" sz="110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Equations used :</a:t>
          </a:r>
        </a:p>
        <a:p>
          <a:r>
            <a:rPr lang="sv-SE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INR = (Mean Value PT/MNPT)</a:t>
          </a:r>
          <a:r>
            <a:rPr lang="sv-SE" sz="1100" b="0" i="1" u="none" strike="noStrike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ISI</a:t>
          </a:r>
          <a:r>
            <a:rPr lang="sv-SE"/>
            <a:t> </a:t>
          </a:r>
        </a:p>
        <a:p>
          <a:r>
            <a:rPr lang="sv-SE"/>
            <a:t>MNPT = 10^y-intercept</a:t>
          </a:r>
        </a:p>
        <a:p>
          <a:r>
            <a:rPr lang="sv-SE"/>
            <a:t>ISI = 1/slope</a:t>
          </a:r>
        </a:p>
        <a:p>
          <a:endParaRPr lang="sv-SE">
            <a:effectLst/>
          </a:endParaRPr>
        </a:p>
        <a:p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0"/>
  <sheetViews>
    <sheetView tabSelected="1" zoomScale="85" zoomScaleNormal="85" workbookViewId="0">
      <selection activeCell="E7" sqref="E7"/>
    </sheetView>
  </sheetViews>
  <sheetFormatPr defaultRowHeight="15" x14ac:dyDescent="0.25"/>
  <cols>
    <col min="1" max="1" width="3" style="3" customWidth="1"/>
    <col min="2" max="2" width="16.5703125" style="3" customWidth="1"/>
    <col min="3" max="4" width="23.28515625" style="3" customWidth="1"/>
    <col min="5" max="13" width="18.7109375" style="3" customWidth="1"/>
    <col min="14" max="16384" width="9.140625" style="3"/>
  </cols>
  <sheetData>
    <row r="1" spans="2:19" ht="10.5" customHeight="1" thickBot="1" x14ac:dyDescent="0.3">
      <c r="B1" s="4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2:19" ht="19.5" customHeight="1" x14ac:dyDescent="0.3">
      <c r="B2" s="37"/>
      <c r="C2" s="38"/>
      <c r="D2" s="38"/>
      <c r="E2" s="39"/>
      <c r="F2" s="46" t="s">
        <v>11</v>
      </c>
      <c r="G2" s="47"/>
      <c r="H2" s="47"/>
      <c r="I2" s="47"/>
      <c r="J2" s="48"/>
      <c r="K2" s="37"/>
      <c r="L2" s="38"/>
      <c r="M2" s="39"/>
    </row>
    <row r="3" spans="2:19" ht="22.5" customHeight="1" thickBot="1" x14ac:dyDescent="0.35">
      <c r="B3" s="43"/>
      <c r="C3" s="44"/>
      <c r="D3" s="44"/>
      <c r="E3" s="45"/>
      <c r="F3" s="49" t="s">
        <v>12</v>
      </c>
      <c r="G3" s="50"/>
      <c r="H3" s="50"/>
      <c r="I3" s="50"/>
      <c r="J3" s="51"/>
      <c r="K3" s="43" t="s">
        <v>16</v>
      </c>
      <c r="L3" s="44"/>
      <c r="M3" s="45"/>
    </row>
    <row r="4" spans="2:19" ht="26.25" customHeight="1" thickBot="1" x14ac:dyDescent="0.3">
      <c r="B4" s="40"/>
      <c r="C4" s="41"/>
      <c r="D4" s="41"/>
      <c r="E4" s="42"/>
      <c r="F4" s="40"/>
      <c r="G4" s="41"/>
      <c r="H4" s="41"/>
      <c r="I4" s="41"/>
      <c r="J4" s="42"/>
      <c r="K4" s="40"/>
      <c r="L4" s="41"/>
      <c r="M4" s="42"/>
    </row>
    <row r="5" spans="2:19" ht="15.75" customHeight="1" x14ac:dyDescent="0.25"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</row>
    <row r="6" spans="2:19" x14ac:dyDescent="0.25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S6" s="4"/>
    </row>
    <row r="7" spans="2:19" x14ac:dyDescent="0.25">
      <c r="B7" s="14"/>
      <c r="D7" s="17" t="s">
        <v>13</v>
      </c>
      <c r="E7" s="35"/>
      <c r="F7" s="17" t="s">
        <v>14</v>
      </c>
      <c r="G7" s="35"/>
      <c r="H7" s="15"/>
      <c r="I7" s="15"/>
      <c r="J7" s="15"/>
      <c r="K7" s="15"/>
      <c r="L7" s="15"/>
      <c r="M7" s="16"/>
      <c r="S7" s="4"/>
    </row>
    <row r="8" spans="2:19" x14ac:dyDescent="0.25">
      <c r="B8" s="14"/>
      <c r="C8" s="11" t="s">
        <v>5</v>
      </c>
      <c r="D8" s="5" t="s">
        <v>15</v>
      </c>
      <c r="E8" s="31" t="s">
        <v>6</v>
      </c>
      <c r="F8" s="31" t="s">
        <v>7</v>
      </c>
      <c r="G8" s="5" t="s">
        <v>9</v>
      </c>
      <c r="H8" s="32" t="s">
        <v>0</v>
      </c>
      <c r="I8" s="5" t="s">
        <v>8</v>
      </c>
      <c r="J8" s="6" t="s">
        <v>1</v>
      </c>
      <c r="K8" s="15"/>
      <c r="L8" s="15"/>
      <c r="M8" s="16"/>
    </row>
    <row r="9" spans="2:19" x14ac:dyDescent="0.25">
      <c r="B9" s="14"/>
      <c r="C9" s="12">
        <v>1</v>
      </c>
      <c r="D9" s="35"/>
      <c r="E9" s="1">
        <v>13.6</v>
      </c>
      <c r="F9" s="1">
        <v>13.6</v>
      </c>
      <c r="G9" s="23">
        <f>IF(AND(ISNUMBER(E9),ISNUMBER(F9)),AVERAGE(E9:F9),"")</f>
        <v>13.6</v>
      </c>
      <c r="H9" s="1">
        <v>1</v>
      </c>
      <c r="I9" s="7">
        <f t="shared" ref="I9:I14" si="0">IF(AND(ISNUMBER(E9),ISNUMBER(F9)),LOG(G9),"")</f>
        <v>1.1335389083702174</v>
      </c>
      <c r="J9" s="8">
        <f>IF(AND(ISNUMBER(E9),ISNUMBER(F9)),LOG(H9),"")</f>
        <v>0</v>
      </c>
      <c r="K9" s="15"/>
      <c r="L9" s="15"/>
      <c r="M9" s="16"/>
    </row>
    <row r="10" spans="2:19" x14ac:dyDescent="0.25">
      <c r="B10" s="14"/>
      <c r="C10" s="12">
        <v>2</v>
      </c>
      <c r="D10" s="35"/>
      <c r="E10" s="1">
        <v>16.8</v>
      </c>
      <c r="F10" s="1">
        <v>16.600000000000001</v>
      </c>
      <c r="G10" s="23">
        <f t="shared" ref="G10:G14" si="1">IF(AND(ISNUMBER(E10),ISNUMBER(F10)),AVERAGE(E10:F10),"")</f>
        <v>16.700000000000003</v>
      </c>
      <c r="H10" s="1">
        <v>1.3</v>
      </c>
      <c r="I10" s="7">
        <f t="shared" si="0"/>
        <v>1.2227164711475833</v>
      </c>
      <c r="J10" s="8">
        <f t="shared" ref="J10:J14" si="2">IF(AND(ISNUMBER(E10),ISNUMBER(F10)),LOG(H10),"")</f>
        <v>0.11394335230683679</v>
      </c>
      <c r="K10" s="15"/>
      <c r="L10" s="15"/>
      <c r="M10" s="16"/>
    </row>
    <row r="11" spans="2:19" x14ac:dyDescent="0.25">
      <c r="B11" s="14"/>
      <c r="C11" s="12">
        <v>3</v>
      </c>
      <c r="D11" s="35"/>
      <c r="E11" s="1">
        <v>29.1</v>
      </c>
      <c r="F11" s="1">
        <v>30.7</v>
      </c>
      <c r="G11" s="23">
        <f t="shared" si="1"/>
        <v>29.9</v>
      </c>
      <c r="H11" s="1">
        <v>2.2000000000000002</v>
      </c>
      <c r="I11" s="7">
        <f t="shared" si="0"/>
        <v>1.4756711883244296</v>
      </c>
      <c r="J11" s="8">
        <f t="shared" si="2"/>
        <v>0.34242268082220628</v>
      </c>
      <c r="K11" s="15"/>
      <c r="L11" s="15"/>
      <c r="M11" s="16"/>
    </row>
    <row r="12" spans="2:19" x14ac:dyDescent="0.25">
      <c r="B12" s="14"/>
      <c r="C12" s="12">
        <v>4</v>
      </c>
      <c r="D12" s="35"/>
      <c r="E12" s="1">
        <v>35</v>
      </c>
      <c r="F12" s="1">
        <v>35.200000000000003</v>
      </c>
      <c r="G12" s="23">
        <f t="shared" si="1"/>
        <v>35.1</v>
      </c>
      <c r="H12" s="1">
        <v>2.5</v>
      </c>
      <c r="I12" s="7">
        <f t="shared" si="0"/>
        <v>1.5453071164658241</v>
      </c>
      <c r="J12" s="8">
        <f t="shared" si="2"/>
        <v>0.3979400086720376</v>
      </c>
      <c r="K12" s="15"/>
      <c r="L12" s="15"/>
      <c r="M12" s="16"/>
    </row>
    <row r="13" spans="2:19" x14ac:dyDescent="0.25">
      <c r="B13" s="14"/>
      <c r="C13" s="12">
        <v>5</v>
      </c>
      <c r="D13" s="35"/>
      <c r="E13" s="1">
        <v>60</v>
      </c>
      <c r="F13" s="1">
        <v>59.9</v>
      </c>
      <c r="G13" s="23">
        <f t="shared" si="1"/>
        <v>59.95</v>
      </c>
      <c r="H13" s="1">
        <v>4.2</v>
      </c>
      <c r="I13" s="7">
        <f t="shared" si="0"/>
        <v>1.7777891874348675</v>
      </c>
      <c r="J13" s="8">
        <f t="shared" si="2"/>
        <v>0.62324929039790045</v>
      </c>
      <c r="K13" s="15"/>
      <c r="L13" s="15"/>
      <c r="M13" s="16"/>
    </row>
    <row r="14" spans="2:19" x14ac:dyDescent="0.25">
      <c r="B14" s="14"/>
      <c r="C14" s="13">
        <v>6</v>
      </c>
      <c r="D14" s="36"/>
      <c r="E14" s="2">
        <v>73.900000000000006</v>
      </c>
      <c r="F14" s="2">
        <v>72.8</v>
      </c>
      <c r="G14" s="24">
        <f t="shared" si="1"/>
        <v>73.349999999999994</v>
      </c>
      <c r="H14" s="2">
        <v>5.2</v>
      </c>
      <c r="I14" s="9">
        <f t="shared" si="0"/>
        <v>1.8654001181793014</v>
      </c>
      <c r="J14" s="10">
        <f t="shared" si="2"/>
        <v>0.71600334363479923</v>
      </c>
      <c r="K14" s="15"/>
      <c r="L14" s="15"/>
      <c r="M14" s="16"/>
    </row>
    <row r="15" spans="2:19" x14ac:dyDescent="0.25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</row>
    <row r="16" spans="2:19" x14ac:dyDescent="0.25">
      <c r="B16" s="14"/>
      <c r="C16" s="25" t="s">
        <v>4</v>
      </c>
      <c r="D16" s="30"/>
      <c r="E16" s="33"/>
      <c r="F16" s="15"/>
      <c r="G16" s="15"/>
      <c r="H16" s="15"/>
      <c r="I16" s="15"/>
      <c r="J16" s="15"/>
      <c r="K16" s="15"/>
      <c r="L16" s="15"/>
      <c r="M16" s="16"/>
    </row>
    <row r="17" spans="2:13" x14ac:dyDescent="0.25">
      <c r="B17" s="14"/>
      <c r="C17" s="26" t="s">
        <v>3</v>
      </c>
      <c r="D17" s="27">
        <f>10^(INTERCEPT(I9:I14,J9:J14))</f>
        <v>13.21798012655823</v>
      </c>
      <c r="E17" s="34"/>
      <c r="F17" s="15"/>
      <c r="G17" s="18"/>
      <c r="H17" s="15"/>
      <c r="I17" s="15"/>
      <c r="J17" s="15"/>
      <c r="K17" s="15"/>
      <c r="L17" s="15"/>
      <c r="M17" s="16"/>
    </row>
    <row r="18" spans="2:13" x14ac:dyDescent="0.25">
      <c r="B18" s="14"/>
      <c r="C18" s="28" t="s">
        <v>2</v>
      </c>
      <c r="D18" s="29">
        <f>1/SLOPE(I9:I14,J9:J14)</f>
        <v>0.95645228274014227</v>
      </c>
      <c r="F18" s="15"/>
      <c r="G18" s="18"/>
      <c r="H18" s="15"/>
      <c r="I18" s="15"/>
      <c r="J18" s="15"/>
      <c r="K18" s="15"/>
      <c r="L18" s="15"/>
      <c r="M18" s="16"/>
    </row>
    <row r="19" spans="2:13" x14ac:dyDescent="0.25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6"/>
    </row>
    <row r="20" spans="2:13" x14ac:dyDescent="0.25"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6"/>
    </row>
    <row r="21" spans="2:13" x14ac:dyDescent="0.25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/>
    </row>
    <row r="22" spans="2:13" x14ac:dyDescent="0.25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</row>
    <row r="23" spans="2:13" x14ac:dyDescent="0.25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6"/>
    </row>
    <row r="24" spans="2:13" x14ac:dyDescent="0.25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6"/>
    </row>
    <row r="25" spans="2:13" x14ac:dyDescent="0.25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6"/>
    </row>
    <row r="26" spans="2:13" x14ac:dyDescent="0.25"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6"/>
    </row>
    <row r="27" spans="2:13" x14ac:dyDescent="0.25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6"/>
    </row>
    <row r="28" spans="2:13" x14ac:dyDescent="0.25"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6"/>
    </row>
    <row r="29" spans="2:13" x14ac:dyDescent="0.25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</row>
    <row r="30" spans="2:13" x14ac:dyDescent="0.25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/>
    </row>
    <row r="31" spans="2:13" x14ac:dyDescent="0.25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/>
    </row>
    <row r="32" spans="2:13" x14ac:dyDescent="0.25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6"/>
    </row>
    <row r="33" spans="2:13" x14ac:dyDescent="0.25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6"/>
    </row>
    <row r="34" spans="2:13" x14ac:dyDescent="0.25">
      <c r="B34" s="14"/>
      <c r="C34" s="15"/>
      <c r="D34" s="15"/>
      <c r="E34" s="15"/>
      <c r="F34" s="15"/>
      <c r="G34" s="15"/>
      <c r="H34" s="15"/>
      <c r="I34" s="15"/>
      <c r="J34" s="15" t="s">
        <v>10</v>
      </c>
      <c r="K34" s="15"/>
      <c r="L34" s="15"/>
      <c r="M34" s="16"/>
    </row>
    <row r="35" spans="2:13" x14ac:dyDescent="0.25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6"/>
    </row>
    <row r="36" spans="2:13" x14ac:dyDescent="0.25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6"/>
    </row>
    <row r="37" spans="2:13" x14ac:dyDescent="0.25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6"/>
    </row>
    <row r="38" spans="2:13" x14ac:dyDescent="0.25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6"/>
    </row>
    <row r="39" spans="2:13" x14ac:dyDescent="0.25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6"/>
    </row>
    <row r="40" spans="2:13" ht="15.75" thickBot="1" x14ac:dyDescent="0.3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1"/>
    </row>
  </sheetData>
  <sheetProtection algorithmName="SHA-512" hashValue="/KgLWPjnbgEunhD2FVJi025WMPLT4E2+omzmqwDD7bGwpR/l/oWpEwWQvF7ToMLmiCdRl03WXNAqyCwFg0CiDA==" saltValue="eaIRngigIk6pzBshI3Encw==" spinCount="100000" sheet="1" objects="1" scenarios="1" selectLockedCells="1"/>
  <dataConsolidate/>
  <mergeCells count="9">
    <mergeCell ref="B2:E2"/>
    <mergeCell ref="B4:E4"/>
    <mergeCell ref="B3:E3"/>
    <mergeCell ref="K2:M2"/>
    <mergeCell ref="K4:M4"/>
    <mergeCell ref="F2:J2"/>
    <mergeCell ref="F4:J4"/>
    <mergeCell ref="F3:J3"/>
    <mergeCell ref="K3:M3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 Calibration of MRX1205 - ISI </vt:lpstr>
      <vt:lpstr>' Calibration of MRX1205 - ISI 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2006-09-25T10:59:01Z</dcterms:created>
  <dcterms:modified xsi:type="dcterms:W3CDTF">2017-04-26T11:41:55Z</dcterms:modified>
</cp:coreProperties>
</file>